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d.docs.live.net/64f18da5d924baa8/Documents/iSTAND/Programs/Online Resource building/"/>
    </mc:Choice>
  </mc:AlternateContent>
  <xr:revisionPtr revIDLastSave="18" documentId="8_{C6F8613A-B566-4998-B416-EA7DB6F773D2}" xr6:coauthVersionLast="45" xr6:coauthVersionMax="45" xr10:uidLastSave="{47600D79-98A3-4BDC-AFC4-D57F4B3B4B04}"/>
  <bookViews>
    <workbookView xWindow="-110" yWindow="-110" windowWidth="19420" windowHeight="11020" xr2:uid="{0C98E33B-08B8-4498-AF50-060F646AA8C9}"/>
  </bookViews>
  <sheets>
    <sheet name="Formulas"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5" l="1"/>
  <c r="F9" i="5" s="1"/>
  <c r="E10" i="5"/>
  <c r="F10" i="5" s="1"/>
  <c r="E11" i="5"/>
  <c r="G11" i="5" s="1"/>
  <c r="E12" i="5"/>
  <c r="G12" i="5" s="1"/>
  <c r="E13" i="5"/>
  <c r="G13" i="5" s="1"/>
  <c r="E14" i="5"/>
  <c r="F14" i="5" s="1"/>
  <c r="E15" i="5"/>
  <c r="G15" i="5" s="1"/>
  <c r="E16" i="5"/>
  <c r="F16" i="5" s="1"/>
  <c r="E17" i="5"/>
  <c r="F17" i="5" s="1"/>
  <c r="E18" i="5"/>
  <c r="G18" i="5" s="1"/>
  <c r="F18" i="5"/>
  <c r="H18" i="5" s="1"/>
  <c r="E19" i="5"/>
  <c r="F19" i="5" s="1"/>
  <c r="H19" i="5" s="1"/>
  <c r="E3" i="5"/>
  <c r="F3" i="5"/>
  <c r="I3" i="5" s="1"/>
  <c r="G3" i="5"/>
  <c r="E4" i="5"/>
  <c r="F4" i="5" s="1"/>
  <c r="G4" i="5"/>
  <c r="E5" i="5"/>
  <c r="G5" i="5" s="1"/>
  <c r="E6" i="5"/>
  <c r="F6" i="5" s="1"/>
  <c r="E7" i="5"/>
  <c r="F7" i="5" s="1"/>
  <c r="I7" i="5" s="1"/>
  <c r="E8" i="5"/>
  <c r="F8" i="5" s="1"/>
  <c r="F13" i="5" l="1"/>
  <c r="K13" i="5" s="1"/>
  <c r="F11" i="5"/>
  <c r="H11" i="5" s="1"/>
  <c r="G16" i="5"/>
  <c r="F12" i="5"/>
  <c r="H12" i="5" s="1"/>
  <c r="G7" i="5"/>
  <c r="F15" i="5"/>
  <c r="H3" i="5"/>
  <c r="G19" i="5"/>
  <c r="K15" i="5"/>
  <c r="H13" i="5"/>
  <c r="K14" i="5"/>
  <c r="I14" i="5"/>
  <c r="J14" i="5"/>
  <c r="H14" i="5"/>
  <c r="H9" i="5"/>
  <c r="I9" i="5"/>
  <c r="J9" i="5"/>
  <c r="K9" i="5"/>
  <c r="J16" i="5"/>
  <c r="K16" i="5"/>
  <c r="H16" i="5"/>
  <c r="I16" i="5"/>
  <c r="H17" i="5"/>
  <c r="I17" i="5"/>
  <c r="J17" i="5"/>
  <c r="K17" i="5"/>
  <c r="H10" i="5"/>
  <c r="I10" i="5"/>
  <c r="J10" i="5"/>
  <c r="K10" i="5"/>
  <c r="K18" i="5"/>
  <c r="G14" i="5"/>
  <c r="K19" i="5"/>
  <c r="J18" i="5"/>
  <c r="J19" i="5"/>
  <c r="I18" i="5"/>
  <c r="K12" i="5"/>
  <c r="I19" i="5"/>
  <c r="G17" i="5"/>
  <c r="J12" i="5"/>
  <c r="G9" i="5"/>
  <c r="I12" i="5"/>
  <c r="G10" i="5"/>
  <c r="I4" i="5"/>
  <c r="H4" i="5"/>
  <c r="J4" i="5"/>
  <c r="K4" i="5"/>
  <c r="H6" i="5"/>
  <c r="I6" i="5"/>
  <c r="J6" i="5"/>
  <c r="K6" i="5"/>
  <c r="J8" i="5"/>
  <c r="K8" i="5"/>
  <c r="H8" i="5"/>
  <c r="I8" i="5"/>
  <c r="H7" i="5"/>
  <c r="G6" i="5"/>
  <c r="F5" i="5"/>
  <c r="K3" i="5"/>
  <c r="G8" i="5"/>
  <c r="J3" i="5"/>
  <c r="K7" i="5"/>
  <c r="J7" i="5"/>
  <c r="E2" i="5"/>
  <c r="J11" i="5" l="1"/>
  <c r="I11" i="5"/>
  <c r="K11" i="5"/>
  <c r="I13" i="5"/>
  <c r="J13" i="5"/>
  <c r="H15" i="5"/>
  <c r="I15" i="5"/>
  <c r="G2" i="5"/>
  <c r="J15" i="5"/>
  <c r="H5" i="5"/>
  <c r="J5" i="5"/>
  <c r="I5" i="5"/>
  <c r="K5" i="5"/>
  <c r="F2" i="5"/>
  <c r="I2" i="5" l="1"/>
  <c r="H2" i="5"/>
  <c r="K2" i="5"/>
  <c r="J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tc={876BD99D-6F6B-43EF-A7B8-E25E1BF38DF1}</author>
    <author>tc={2FFD3290-B211-4239-8B71-CC5D10CF98AA}</author>
    <author>tc={B90B7BA0-CC21-4DF0-A9D2-9168AA28E3B4}</author>
    <author>tc={C0E5B5BF-D853-40D1-AD44-B837B2A1C33A}</author>
    <author>tc={F564D00D-D691-4923-AB5D-4A9A7F49EF03}</author>
    <author>tc={485FDC59-1C60-4A03-A890-462950F53B60}</author>
  </authors>
  <commentList>
    <comment ref="B1" authorId="0" shapeId="0" xr:uid="{876BD99D-6F6B-43EF-A7B8-E25E1BF38DF1}">
      <text>
        <t>[Threaded comment]
Your version of Excel allows you to read this threaded comment; however, any edits to it will get removed if the file is opened in a newer version of Excel. Learn more: https://go.microsoft.com/fwlink/?linkid=870924
Comment:
    Measured by the height of a participants fingers when their arm is held straight above their head. The participant's body must be relaxed. In other words, they are not stretching and reaching to get their fingers as high up as possible.</t>
      </text>
    </comment>
    <comment ref="C1" authorId="1" shapeId="0" xr:uid="{2FFD3290-B211-4239-8B71-CC5D10CF98AA}">
      <text>
        <t>[Threaded comment]
Your version of Excel allows you to read this threaded comment; however, any edits to it will get removed if the file is opened in a newer version of Excel. Learn more: https://go.microsoft.com/fwlink/?linkid=870924
Comment:
    The height of a participants outstretched fingers at the apex (AKA peak) of their jump.</t>
      </text>
    </comment>
    <comment ref="D1" authorId="2" shapeId="0" xr:uid="{B90B7BA0-CC21-4DF0-A9D2-9168AA28E3B4}">
      <text>
        <t>[Threaded comment]
Your version of Excel allows you to read this threaded comment; however, any edits to it will get removed if the file is opened in a newer version of Excel. Learn more: https://go.microsoft.com/fwlink/?linkid=870924
Comment:
    Participant's weight in pounds</t>
      </text>
    </comment>
    <comment ref="G1" authorId="3" shapeId="0" xr:uid="{C0E5B5BF-D853-40D1-AD44-B837B2A1C33A}">
      <text>
        <t>[Threaded comment]
Your version of Excel allows you to read this threaded comment; however, any edits to it will get removed if the file is opened in a newer version of Excel. Learn more: https://go.microsoft.com/fwlink/?linkid=870924
Comment:
    Same as vertical</t>
      </text>
    </comment>
    <comment ref="H1" authorId="4" shapeId="0" xr:uid="{F564D00D-D691-4923-AB5D-4A9A7F49EF03}">
      <text>
        <t>[Threaded comment]
Your version of Excel allows you to read this threaded comment; however, any edits to it will get removed if the file is opened in a newer version of Excel. Learn more: https://go.microsoft.com/fwlink/?linkid=870924
Comment:
    Different gravity constants on the Moon and Keppler</t>
      </text>
    </comment>
    <comment ref="J1" authorId="5" shapeId="0" xr:uid="{485FDC59-1C60-4A03-A890-462950F53B60}">
      <text>
        <t>[Threaded comment]
Your version of Excel allows you to read this threaded comment; however, any edits to it will get removed if the file is opened in a newer version of Excel. Learn more: https://go.microsoft.com/fwlink/?linkid=870924
Comment:
    Mass is fixed. Uses the Energy value calculated in column F</t>
      </text>
    </comment>
  </commentList>
</comments>
</file>

<file path=xl/sharedStrings.xml><?xml version="1.0" encoding="utf-8"?>
<sst xmlns="http://schemas.openxmlformats.org/spreadsheetml/2006/main" count="19" uniqueCount="19">
  <si>
    <t>Name</t>
  </si>
  <si>
    <t>Weight (lbs)</t>
  </si>
  <si>
    <t>Energy (J)</t>
  </si>
  <si>
    <t>Kepler-10b (Inches)</t>
  </si>
  <si>
    <t>Earth Jump (Inches)</t>
  </si>
  <si>
    <t>Moon (Inches)</t>
  </si>
  <si>
    <t>The Hulk</t>
  </si>
  <si>
    <t>400 lbs (Inches)</t>
  </si>
  <si>
    <t>Reach</t>
  </si>
  <si>
    <t>Dunk</t>
  </si>
  <si>
    <t>Vertical (Inches)</t>
  </si>
  <si>
    <t>Eli</t>
  </si>
  <si>
    <t>Craig</t>
  </si>
  <si>
    <t>Layne</t>
  </si>
  <si>
    <t>Amrit</t>
  </si>
  <si>
    <t>Melina</t>
  </si>
  <si>
    <t>Ana</t>
  </si>
  <si>
    <t>Sam</t>
  </si>
  <si>
    <t>Jake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</si>
</sst>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theme="1"/>
      <name val="Comic Sans MS"/>
      <family val="4"/>
    </font>
  </fonts>
  <fills count="11">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3B3E1"/>
        <bgColor indexed="64"/>
      </patternFill>
    </fill>
  </fills>
  <borders count="10">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21">
    <xf numFmtId="0" fontId="0" fillId="0" borderId="0" xfId="0"/>
    <xf numFmtId="0" fontId="1" fillId="0" borderId="0" xfId="0" applyFont="1"/>
    <xf numFmtId="1" fontId="1" fillId="0" borderId="0" xfId="0" applyNumberFormat="1" applyFont="1"/>
    <xf numFmtId="0" fontId="1" fillId="2" borderId="2" xfId="0" applyFont="1" applyFill="1" applyBorder="1"/>
    <xf numFmtId="0" fontId="1" fillId="0" borderId="2" xfId="0" applyFont="1" applyFill="1" applyBorder="1"/>
    <xf numFmtId="1" fontId="1" fillId="3" borderId="2" xfId="0" applyNumberFormat="1" applyFont="1" applyFill="1" applyBorder="1"/>
    <xf numFmtId="1" fontId="1" fillId="5" borderId="2" xfId="0" applyNumberFormat="1" applyFont="1" applyFill="1" applyBorder="1"/>
    <xf numFmtId="1" fontId="1" fillId="6" borderId="2" xfId="0" applyNumberFormat="1" applyFont="1" applyFill="1" applyBorder="1"/>
    <xf numFmtId="1" fontId="1" fillId="7" borderId="2" xfId="0" applyNumberFormat="1" applyFont="1" applyFill="1" applyBorder="1"/>
    <xf numFmtId="0" fontId="1" fillId="0" borderId="1" xfId="0" applyFont="1" applyBorder="1"/>
    <xf numFmtId="0" fontId="1" fillId="8" borderId="3" xfId="0" applyFont="1" applyFill="1" applyBorder="1"/>
    <xf numFmtId="1" fontId="1" fillId="0" borderId="1" xfId="0" applyNumberFormat="1" applyFont="1" applyBorder="1"/>
    <xf numFmtId="0" fontId="1" fillId="4" borderId="6" xfId="0" applyFont="1" applyFill="1" applyBorder="1"/>
    <xf numFmtId="0" fontId="1" fillId="4" borderId="7" xfId="0" applyFont="1" applyFill="1" applyBorder="1"/>
    <xf numFmtId="0" fontId="1" fillId="4" borderId="8" xfId="0" applyFont="1" applyFill="1" applyBorder="1"/>
    <xf numFmtId="0" fontId="1" fillId="9" borderId="9" xfId="0" applyFont="1" applyFill="1" applyBorder="1"/>
    <xf numFmtId="0" fontId="1" fillId="9" borderId="0" xfId="0" applyFont="1" applyFill="1" applyBorder="1"/>
    <xf numFmtId="0" fontId="1" fillId="9" borderId="1" xfId="0" applyFont="1" applyFill="1" applyBorder="1"/>
    <xf numFmtId="0" fontId="1" fillId="10" borderId="3" xfId="0" applyFont="1" applyFill="1" applyBorder="1"/>
    <xf numFmtId="0" fontId="1" fillId="9" borderId="5" xfId="0" applyFont="1" applyFill="1" applyBorder="1"/>
    <xf numFmtId="0" fontId="1" fillId="4" borderId="4" xfId="0" applyFont="1" applyFill="1" applyBorder="1"/>
  </cellXfs>
  <cellStyles count="1">
    <cellStyle name="Normal" xfId="0" builtinId="0"/>
  </cellStyles>
  <dxfs count="0"/>
  <tableStyles count="0" defaultTableStyle="TableStyleMedium2" defaultPivotStyle="PivotStyleLight16"/>
  <colors>
    <mruColors>
      <color rgb="FFF3B3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li Haynes" id="{791F5ACE-2E22-489B-85AD-A20729B57157}" userId="64f18da5d924baa8"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0-04-08T02:14:53.24" personId="{791F5ACE-2E22-489B-85AD-A20729B57157}" id="{876BD99D-6F6B-43EF-A7B8-E25E1BF38DF1}">
    <text>Measured by the height of a participants fingers when their arm is held straight above their head. The participant's body must be relaxed. In other words, they are not stretching and reaching to get their fingers as high up as possible.</text>
  </threadedComment>
  <threadedComment ref="C1" dT="2020-04-08T02:16:08.04" personId="{791F5ACE-2E22-489B-85AD-A20729B57157}" id="{2FFD3290-B211-4239-8B71-CC5D10CF98AA}">
    <text>The height of a participants outstretched fingers at the apex (AKA peak) of their jump.</text>
  </threadedComment>
  <threadedComment ref="D1" dT="2020-04-08T02:16:36.84" personId="{791F5ACE-2E22-489B-85AD-A20729B57157}" id="{B90B7BA0-CC21-4DF0-A9D2-9168AA28E3B4}">
    <text>Participant's weight in pounds</text>
  </threadedComment>
  <threadedComment ref="G1" dT="2020-04-08T02:17:10.11" personId="{791F5ACE-2E22-489B-85AD-A20729B57157}" id="{C0E5B5BF-D853-40D1-AD44-B837B2A1C33A}">
    <text>Same as vertical</text>
  </threadedComment>
  <threadedComment ref="H1" dT="2020-04-08T02:17:41.41" personId="{791F5ACE-2E22-489B-85AD-A20729B57157}" id="{F564D00D-D691-4923-AB5D-4A9A7F49EF03}">
    <text>Different gravity constants on the Moon and Keppler</text>
  </threadedComment>
  <threadedComment ref="J1" dT="2020-04-08T02:18:11.93" personId="{791F5ACE-2E22-489B-85AD-A20729B57157}" id="{485FDC59-1C60-4A03-A890-462950F53B60}">
    <text>Mass is fixed. Uses the Energy value calculated in column F</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E147-2998-42AA-80A5-BA8EE3B65377}">
  <dimension ref="A1:K19"/>
  <sheetViews>
    <sheetView tabSelected="1" workbookViewId="0">
      <selection activeCell="C5" sqref="C5"/>
    </sheetView>
  </sheetViews>
  <sheetFormatPr defaultRowHeight="16.5" x14ac:dyDescent="0.45"/>
  <cols>
    <col min="1" max="1" width="17.36328125" style="17" customWidth="1"/>
    <col min="2" max="2" width="15.6328125" style="15" customWidth="1"/>
    <col min="3" max="3" width="15.6328125" style="16" customWidth="1"/>
    <col min="4" max="4" width="15.6328125" style="17" customWidth="1"/>
    <col min="5" max="11" width="15.6328125" style="1" customWidth="1"/>
    <col min="12" max="16384" width="8.7265625" style="1"/>
  </cols>
  <sheetData>
    <row r="1" spans="1:11" s="4" customFormat="1" ht="17" thickBot="1" x14ac:dyDescent="0.5">
      <c r="A1" s="20" t="s">
        <v>0</v>
      </c>
      <c r="B1" s="12" t="s">
        <v>8</v>
      </c>
      <c r="C1" s="13" t="s">
        <v>9</v>
      </c>
      <c r="D1" s="14" t="s">
        <v>1</v>
      </c>
      <c r="E1" s="18" t="s">
        <v>10</v>
      </c>
      <c r="F1" s="5" t="s">
        <v>2</v>
      </c>
      <c r="G1" s="3" t="s">
        <v>4</v>
      </c>
      <c r="H1" s="6" t="s">
        <v>5</v>
      </c>
      <c r="I1" s="7" t="s">
        <v>3</v>
      </c>
      <c r="J1" s="8" t="s">
        <v>7</v>
      </c>
      <c r="K1" s="10" t="s">
        <v>6</v>
      </c>
    </row>
    <row r="2" spans="1:11" x14ac:dyDescent="0.45">
      <c r="A2" s="19" t="s">
        <v>11</v>
      </c>
      <c r="B2" s="15">
        <v>90</v>
      </c>
      <c r="C2" s="16">
        <v>120</v>
      </c>
      <c r="D2" s="17">
        <v>200</v>
      </c>
      <c r="E2" s="9">
        <f t="shared" ref="E2" si="0">C2-B2</f>
        <v>30</v>
      </c>
      <c r="F2" s="2">
        <f t="shared" ref="F2" si="1">($D2/2.2)*E2*9.81*0.0254</f>
        <v>679.56545454545449</v>
      </c>
      <c r="G2" s="1">
        <f t="shared" ref="G2" si="2">MAX(E2:E2)</f>
        <v>30</v>
      </c>
      <c r="H2" s="2">
        <f>39.37*F2/(D2*1.62)*2.2</f>
        <v>181.66630333333333</v>
      </c>
      <c r="I2" s="2">
        <f>39.37*F2/(D2*15)*2.2</f>
        <v>19.619960759999998</v>
      </c>
      <c r="J2" s="2">
        <f t="shared" ref="J2" si="3">39.37*F2/(182*9.81)</f>
        <v>14.984985014985012</v>
      </c>
      <c r="K2" s="11">
        <f t="shared" ref="K2" si="4">39.37*F2/(521*9.81)</f>
        <v>5.2346780666550332</v>
      </c>
    </row>
    <row r="3" spans="1:11" x14ac:dyDescent="0.45">
      <c r="A3" s="17" t="s">
        <v>12</v>
      </c>
      <c r="B3" s="15">
        <v>96</v>
      </c>
      <c r="C3" s="16">
        <v>128</v>
      </c>
      <c r="D3" s="17">
        <v>180</v>
      </c>
      <c r="E3" s="9">
        <f t="shared" ref="E3:E8" si="5">C3-B3</f>
        <v>32</v>
      </c>
      <c r="F3" s="2">
        <f t="shared" ref="F3:F8" si="6">($D3/2.2)*E3*9.81*0.0254</f>
        <v>652.38283636363633</v>
      </c>
      <c r="G3" s="1">
        <f t="shared" ref="G3:G8" si="7">MAX(E3:E3)</f>
        <v>32</v>
      </c>
      <c r="H3" s="2">
        <f t="shared" ref="H3:H8" si="8">39.37*F3/(D3*1.62)*2.2</f>
        <v>193.77739022222221</v>
      </c>
      <c r="I3" s="2">
        <f t="shared" ref="I3:I8" si="9">39.37*F3/(D3*15)*2.2</f>
        <v>20.927958144000002</v>
      </c>
      <c r="J3" s="2">
        <f t="shared" ref="J3:J8" si="10">39.37*F3/(182*9.81)</f>
        <v>14.385585614385612</v>
      </c>
      <c r="K3" s="11">
        <f t="shared" ref="K3:K8" si="11">39.37*F3/(521*9.81)</f>
        <v>5.025290943988832</v>
      </c>
    </row>
    <row r="4" spans="1:11" x14ac:dyDescent="0.45">
      <c r="A4" s="17" t="s">
        <v>13</v>
      </c>
      <c r="B4" s="15">
        <v>60</v>
      </c>
      <c r="C4" s="16">
        <v>75</v>
      </c>
      <c r="D4" s="17">
        <v>66</v>
      </c>
      <c r="E4" s="9">
        <f t="shared" si="5"/>
        <v>15</v>
      </c>
      <c r="F4" s="2">
        <f t="shared" si="6"/>
        <v>112.1283</v>
      </c>
      <c r="G4" s="1">
        <f t="shared" si="7"/>
        <v>15</v>
      </c>
      <c r="H4" s="2">
        <f t="shared" si="8"/>
        <v>90.833151666666666</v>
      </c>
      <c r="I4" s="2">
        <f t="shared" si="9"/>
        <v>9.8099803799999989</v>
      </c>
      <c r="J4" s="2">
        <f t="shared" si="10"/>
        <v>2.4725225274725271</v>
      </c>
      <c r="K4" s="11">
        <f t="shared" si="11"/>
        <v>0.86372188099808056</v>
      </c>
    </row>
    <row r="5" spans="1:11" x14ac:dyDescent="0.45">
      <c r="A5" s="17" t="s">
        <v>14</v>
      </c>
      <c r="B5" s="15">
        <v>78</v>
      </c>
      <c r="C5" s="16">
        <v>95</v>
      </c>
      <c r="D5" s="17">
        <v>141</v>
      </c>
      <c r="E5" s="9">
        <f t="shared" si="5"/>
        <v>17</v>
      </c>
      <c r="F5" s="2">
        <f t="shared" si="6"/>
        <v>271.486399090909</v>
      </c>
      <c r="G5" s="1">
        <f t="shared" si="7"/>
        <v>17</v>
      </c>
      <c r="H5" s="2">
        <f t="shared" si="8"/>
        <v>102.94423855555551</v>
      </c>
      <c r="I5" s="2">
        <f t="shared" si="9"/>
        <v>11.117977763999997</v>
      </c>
      <c r="J5" s="2">
        <f t="shared" si="10"/>
        <v>5.9865015134865116</v>
      </c>
      <c r="K5" s="11">
        <f t="shared" si="11"/>
        <v>2.0912538876286852</v>
      </c>
    </row>
    <row r="6" spans="1:11" x14ac:dyDescent="0.45">
      <c r="A6" s="17" t="s">
        <v>16</v>
      </c>
      <c r="B6" s="15">
        <v>81.5</v>
      </c>
      <c r="C6" s="16">
        <v>98</v>
      </c>
      <c r="D6" s="17">
        <v>115</v>
      </c>
      <c r="E6" s="9">
        <f t="shared" si="5"/>
        <v>16.5</v>
      </c>
      <c r="F6" s="2">
        <f t="shared" si="6"/>
        <v>214.912575</v>
      </c>
      <c r="G6" s="1">
        <f t="shared" si="7"/>
        <v>16.5</v>
      </c>
      <c r="H6" s="2">
        <f t="shared" si="8"/>
        <v>99.916466833333331</v>
      </c>
      <c r="I6" s="2">
        <f t="shared" si="9"/>
        <v>10.790978418</v>
      </c>
      <c r="J6" s="2">
        <f t="shared" si="10"/>
        <v>4.7390015109890102</v>
      </c>
      <c r="K6" s="11">
        <f t="shared" si="11"/>
        <v>1.6554669385796543</v>
      </c>
    </row>
    <row r="7" spans="1:11" x14ac:dyDescent="0.45">
      <c r="A7" s="17" t="s">
        <v>17</v>
      </c>
      <c r="B7" s="15">
        <v>84</v>
      </c>
      <c r="C7" s="16">
        <v>109</v>
      </c>
      <c r="D7" s="17">
        <v>120</v>
      </c>
      <c r="E7" s="9">
        <f t="shared" si="5"/>
        <v>25</v>
      </c>
      <c r="F7" s="2">
        <f t="shared" si="6"/>
        <v>339.78272727272724</v>
      </c>
      <c r="G7" s="1">
        <f t="shared" si="7"/>
        <v>25</v>
      </c>
      <c r="H7" s="2">
        <f t="shared" si="8"/>
        <v>151.3885861111111</v>
      </c>
      <c r="I7" s="2">
        <f t="shared" si="9"/>
        <v>16.349967299999999</v>
      </c>
      <c r="J7" s="2">
        <f t="shared" si="10"/>
        <v>7.4924925074925062</v>
      </c>
      <c r="K7" s="11">
        <f t="shared" si="11"/>
        <v>2.6173390333275166</v>
      </c>
    </row>
    <row r="8" spans="1:11" x14ac:dyDescent="0.45">
      <c r="A8" s="17" t="s">
        <v>15</v>
      </c>
      <c r="B8" s="15">
        <v>53</v>
      </c>
      <c r="C8" s="16">
        <v>63</v>
      </c>
      <c r="D8" s="17">
        <v>70</v>
      </c>
      <c r="E8" s="9">
        <f t="shared" si="5"/>
        <v>10</v>
      </c>
      <c r="F8" s="2">
        <f t="shared" si="6"/>
        <v>79.282636363636357</v>
      </c>
      <c r="G8" s="1">
        <f t="shared" si="7"/>
        <v>10</v>
      </c>
      <c r="H8" s="2">
        <f t="shared" si="8"/>
        <v>60.555434444444437</v>
      </c>
      <c r="I8" s="2">
        <f t="shared" si="9"/>
        <v>6.5399869200000005</v>
      </c>
      <c r="J8" s="2">
        <f t="shared" si="10"/>
        <v>1.7482482517482514</v>
      </c>
      <c r="K8" s="11">
        <f t="shared" si="11"/>
        <v>0.61071244110975387</v>
      </c>
    </row>
    <row r="9" spans="1:11" x14ac:dyDescent="0.45">
      <c r="A9" s="17" t="s">
        <v>18</v>
      </c>
      <c r="B9" s="15">
        <v>85</v>
      </c>
      <c r="C9" s="16">
        <v>90</v>
      </c>
      <c r="D9" s="17">
        <v>250</v>
      </c>
      <c r="E9" s="9">
        <f t="shared" ref="E9:E19" si="12">C9-B9</f>
        <v>5</v>
      </c>
      <c r="F9" s="2">
        <f t="shared" ref="F9:F19" si="13">($D9/2.2)*E9*9.81*0.0254</f>
        <v>141.57613636363635</v>
      </c>
      <c r="G9" s="1">
        <f t="shared" ref="G9:G19" si="14">MAX(E9:E9)</f>
        <v>5</v>
      </c>
      <c r="H9" s="2">
        <f t="shared" ref="H9:H19" si="15">39.37*F9/(D9*1.62)*2.2</f>
        <v>30.277717222222222</v>
      </c>
      <c r="I9" s="2">
        <f t="shared" ref="I9:I19" si="16">39.37*F9/(D9*15)*2.2</f>
        <v>3.2699934600000002</v>
      </c>
      <c r="J9" s="2">
        <f t="shared" ref="J9:J19" si="17">39.37*F9/(182*9.81)</f>
        <v>3.1218718781218775</v>
      </c>
      <c r="K9" s="11">
        <f t="shared" ref="K9:K19" si="18">39.37*F9/(521*9.81)</f>
        <v>1.0905579305531319</v>
      </c>
    </row>
    <row r="10" spans="1:11" x14ac:dyDescent="0.45">
      <c r="E10" s="9">
        <f t="shared" si="12"/>
        <v>0</v>
      </c>
      <c r="F10" s="2">
        <f t="shared" si="13"/>
        <v>0</v>
      </c>
      <c r="G10" s="1">
        <f t="shared" si="14"/>
        <v>0</v>
      </c>
      <c r="H10" s="2" t="e">
        <f t="shared" si="15"/>
        <v>#DIV/0!</v>
      </c>
      <c r="I10" s="2" t="e">
        <f t="shared" si="16"/>
        <v>#DIV/0!</v>
      </c>
      <c r="J10" s="2">
        <f t="shared" si="17"/>
        <v>0</v>
      </c>
      <c r="K10" s="11">
        <f t="shared" si="18"/>
        <v>0</v>
      </c>
    </row>
    <row r="11" spans="1:11" x14ac:dyDescent="0.45">
      <c r="E11" s="9">
        <f t="shared" si="12"/>
        <v>0</v>
      </c>
      <c r="F11" s="2">
        <f t="shared" si="13"/>
        <v>0</v>
      </c>
      <c r="G11" s="1">
        <f t="shared" si="14"/>
        <v>0</v>
      </c>
      <c r="H11" s="2" t="e">
        <f t="shared" si="15"/>
        <v>#DIV/0!</v>
      </c>
      <c r="I11" s="2" t="e">
        <f t="shared" si="16"/>
        <v>#DIV/0!</v>
      </c>
      <c r="J11" s="2">
        <f t="shared" si="17"/>
        <v>0</v>
      </c>
      <c r="K11" s="11">
        <f t="shared" si="18"/>
        <v>0</v>
      </c>
    </row>
    <row r="12" spans="1:11" x14ac:dyDescent="0.45">
      <c r="E12" s="9">
        <f t="shared" si="12"/>
        <v>0</v>
      </c>
      <c r="F12" s="2">
        <f t="shared" si="13"/>
        <v>0</v>
      </c>
      <c r="G12" s="1">
        <f t="shared" si="14"/>
        <v>0</v>
      </c>
      <c r="H12" s="2" t="e">
        <f t="shared" si="15"/>
        <v>#DIV/0!</v>
      </c>
      <c r="I12" s="2" t="e">
        <f t="shared" si="16"/>
        <v>#DIV/0!</v>
      </c>
      <c r="J12" s="2">
        <f t="shared" si="17"/>
        <v>0</v>
      </c>
      <c r="K12" s="11">
        <f t="shared" si="18"/>
        <v>0</v>
      </c>
    </row>
    <row r="13" spans="1:11" x14ac:dyDescent="0.45">
      <c r="E13" s="9">
        <f t="shared" si="12"/>
        <v>0</v>
      </c>
      <c r="F13" s="2">
        <f t="shared" si="13"/>
        <v>0</v>
      </c>
      <c r="G13" s="1">
        <f t="shared" si="14"/>
        <v>0</v>
      </c>
      <c r="H13" s="2" t="e">
        <f t="shared" si="15"/>
        <v>#DIV/0!</v>
      </c>
      <c r="I13" s="2" t="e">
        <f t="shared" si="16"/>
        <v>#DIV/0!</v>
      </c>
      <c r="J13" s="2">
        <f t="shared" si="17"/>
        <v>0</v>
      </c>
      <c r="K13" s="11">
        <f t="shared" si="18"/>
        <v>0</v>
      </c>
    </row>
    <row r="14" spans="1:11" x14ac:dyDescent="0.45">
      <c r="E14" s="9">
        <f t="shared" si="12"/>
        <v>0</v>
      </c>
      <c r="F14" s="2">
        <f t="shared" si="13"/>
        <v>0</v>
      </c>
      <c r="G14" s="1">
        <f t="shared" si="14"/>
        <v>0</v>
      </c>
      <c r="H14" s="2" t="e">
        <f t="shared" si="15"/>
        <v>#DIV/0!</v>
      </c>
      <c r="I14" s="2" t="e">
        <f t="shared" si="16"/>
        <v>#DIV/0!</v>
      </c>
      <c r="J14" s="2">
        <f t="shared" si="17"/>
        <v>0</v>
      </c>
      <c r="K14" s="11">
        <f t="shared" si="18"/>
        <v>0</v>
      </c>
    </row>
    <row r="15" spans="1:11" x14ac:dyDescent="0.45">
      <c r="E15" s="9">
        <f t="shared" si="12"/>
        <v>0</v>
      </c>
      <c r="F15" s="2">
        <f t="shared" si="13"/>
        <v>0</v>
      </c>
      <c r="G15" s="1">
        <f t="shared" si="14"/>
        <v>0</v>
      </c>
      <c r="H15" s="2" t="e">
        <f t="shared" si="15"/>
        <v>#DIV/0!</v>
      </c>
      <c r="I15" s="2" t="e">
        <f t="shared" si="16"/>
        <v>#DIV/0!</v>
      </c>
      <c r="J15" s="2">
        <f t="shared" si="17"/>
        <v>0</v>
      </c>
      <c r="K15" s="11">
        <f t="shared" si="18"/>
        <v>0</v>
      </c>
    </row>
    <row r="16" spans="1:11" x14ac:dyDescent="0.45">
      <c r="E16" s="9">
        <f t="shared" si="12"/>
        <v>0</v>
      </c>
      <c r="F16" s="2">
        <f t="shared" si="13"/>
        <v>0</v>
      </c>
      <c r="G16" s="1">
        <f t="shared" si="14"/>
        <v>0</v>
      </c>
      <c r="H16" s="2" t="e">
        <f t="shared" si="15"/>
        <v>#DIV/0!</v>
      </c>
      <c r="I16" s="2" t="e">
        <f t="shared" si="16"/>
        <v>#DIV/0!</v>
      </c>
      <c r="J16" s="2">
        <f t="shared" si="17"/>
        <v>0</v>
      </c>
      <c r="K16" s="11">
        <f t="shared" si="18"/>
        <v>0</v>
      </c>
    </row>
    <row r="17" spans="5:11" x14ac:dyDescent="0.45">
      <c r="E17" s="9">
        <f t="shared" si="12"/>
        <v>0</v>
      </c>
      <c r="F17" s="2">
        <f t="shared" si="13"/>
        <v>0</v>
      </c>
      <c r="G17" s="1">
        <f t="shared" si="14"/>
        <v>0</v>
      </c>
      <c r="H17" s="2" t="e">
        <f t="shared" si="15"/>
        <v>#DIV/0!</v>
      </c>
      <c r="I17" s="2" t="e">
        <f t="shared" si="16"/>
        <v>#DIV/0!</v>
      </c>
      <c r="J17" s="2">
        <f t="shared" si="17"/>
        <v>0</v>
      </c>
      <c r="K17" s="11">
        <f t="shared" si="18"/>
        <v>0</v>
      </c>
    </row>
    <row r="18" spans="5:11" x14ac:dyDescent="0.45">
      <c r="E18" s="9">
        <f t="shared" si="12"/>
        <v>0</v>
      </c>
      <c r="F18" s="2">
        <f t="shared" si="13"/>
        <v>0</v>
      </c>
      <c r="G18" s="1">
        <f t="shared" si="14"/>
        <v>0</v>
      </c>
      <c r="H18" s="2" t="e">
        <f t="shared" si="15"/>
        <v>#DIV/0!</v>
      </c>
      <c r="I18" s="2" t="e">
        <f t="shared" si="16"/>
        <v>#DIV/0!</v>
      </c>
      <c r="J18" s="2">
        <f t="shared" si="17"/>
        <v>0</v>
      </c>
      <c r="K18" s="11">
        <f t="shared" si="18"/>
        <v>0</v>
      </c>
    </row>
    <row r="19" spans="5:11" x14ac:dyDescent="0.45">
      <c r="E19" s="9">
        <f t="shared" si="12"/>
        <v>0</v>
      </c>
      <c r="F19" s="2">
        <f t="shared" si="13"/>
        <v>0</v>
      </c>
      <c r="G19" s="1">
        <f t="shared" si="14"/>
        <v>0</v>
      </c>
      <c r="H19" s="2" t="e">
        <f t="shared" si="15"/>
        <v>#DIV/0!</v>
      </c>
      <c r="I19" s="2" t="e">
        <f t="shared" si="16"/>
        <v>#DIV/0!</v>
      </c>
      <c r="J19" s="2">
        <f t="shared" si="17"/>
        <v>0</v>
      </c>
      <c r="K19" s="11">
        <f t="shared" si="18"/>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Formulas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 Haynes</dc:creator>
  <cp:lastModifiedBy>Eli Haynes</cp:lastModifiedBy>
  <dcterms:created xsi:type="dcterms:W3CDTF">2019-01-31T21:25:24Z</dcterms:created>
  <dcterms:modified xsi:type="dcterms:W3CDTF">2020-05-14T18:35:36Z</dcterms:modified>
</cp:coreProperties>
</file>